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0" windowWidth="19440" windowHeight="12405"/>
  </bookViews>
  <sheets>
    <sheet name="Приложение 1" sheetId="1" r:id="rId1"/>
  </sheets>
  <definedNames>
    <definedName name="_xlnm.Print_Area" localSheetId="0">'Приложение 1'!$A$1:$Y$88</definedName>
  </definedNames>
  <calcPr calcId="145621"/>
</workbook>
</file>

<file path=xl/calcChain.xml><?xml version="1.0" encoding="utf-8"?>
<calcChain xmlns="http://schemas.openxmlformats.org/spreadsheetml/2006/main">
  <c r="W19" i="1" l="1"/>
  <c r="W42" i="1"/>
  <c r="Q71" i="1"/>
  <c r="W71" i="1" s="1"/>
  <c r="Q66" i="1"/>
  <c r="W66" i="1" s="1"/>
  <c r="Q54" i="1"/>
  <c r="W54" i="1" s="1"/>
  <c r="W48" i="1"/>
  <c r="Q60" i="1"/>
  <c r="W60" i="1" s="1"/>
  <c r="Q77" i="1"/>
  <c r="W77" i="1" s="1"/>
  <c r="Q83" i="1"/>
  <c r="W83" i="1" s="1"/>
  <c r="Q30" i="1"/>
  <c r="W30" i="1" s="1"/>
  <c r="Q25" i="1"/>
  <c r="Q36" i="1" l="1"/>
  <c r="W36" i="1" s="1"/>
  <c r="W25" i="1"/>
  <c r="W13" i="1"/>
</calcChain>
</file>

<file path=xl/sharedStrings.xml><?xml version="1.0" encoding="utf-8"?>
<sst xmlns="http://schemas.openxmlformats.org/spreadsheetml/2006/main" count="77" uniqueCount="23">
  <si>
    <t>тыс.руб.</t>
  </si>
  <si>
    <t>Х</t>
  </si>
  <si>
    <t xml:space="preserve">Начальник управления информационных ресурсов и технологий администрации города
</t>
  </si>
  <si>
    <t>А.В. Исаев</t>
  </si>
  <si>
    <t>«</t>
  </si>
  <si>
    <t>»</t>
  </si>
  <si>
    <r>
      <rPr>
        <b/>
        <sz val="10"/>
        <color indexed="8"/>
        <rFont val="Arial"/>
        <family val="2"/>
        <charset val="204"/>
      </rPr>
      <t>Мероприятие 3.02</t>
    </r>
    <r>
      <rPr>
        <sz val="10"/>
        <color indexed="8"/>
        <rFont val="Arial"/>
        <family val="2"/>
        <charset val="204"/>
      </rPr>
      <t xml:space="preserve"> «Обеспечение выполнения функциональных задач сегментов информационных систем структурных подразделений администрации города Твери, включая плановую модернизацию»</t>
    </r>
  </si>
  <si>
    <r>
      <rPr>
        <b/>
        <sz val="10"/>
        <color indexed="8"/>
        <rFont val="Arial"/>
        <family val="2"/>
        <charset val="204"/>
      </rPr>
      <t xml:space="preserve">Задача 3 </t>
    </r>
    <r>
      <rPr>
        <sz val="10"/>
        <color indexed="8"/>
        <rFont val="Arial"/>
        <family val="2"/>
        <charset val="204"/>
      </rPr>
      <t>«Повышение эффективности функционирования информационной системы Тверской городской Думы и сегментов информационных систем структурных подразделений администрации города»</t>
    </r>
  </si>
  <si>
    <t>Приложение к постановлению администрации города Твери</t>
  </si>
  <si>
    <r>
      <rPr>
        <b/>
        <sz val="10"/>
        <color indexed="8"/>
        <rFont val="Arial"/>
        <family val="2"/>
        <charset val="204"/>
      </rPr>
      <t>Задача 1</t>
    </r>
    <r>
      <rPr>
        <sz val="10"/>
        <color indexed="8"/>
        <rFont val="Arial"/>
        <family val="2"/>
        <charset val="204"/>
      </rPr>
      <t xml:space="preserve"> «Повышение эффективности работы структурных подразделений за счет внедрения и развития информационных систем в деятельность сотрудников подразделений»</t>
    </r>
  </si>
  <si>
    <t>Муниципальная программа, всего</t>
  </si>
  <si>
    <t>Приложение 1</t>
  </si>
  <si>
    <t>к муниципальной программе города Твери</t>
  </si>
  <si>
    <t>"Развитие информационных ресурсов города Твери"  на 2014-2019 годы</t>
  </si>
  <si>
    <r>
      <rPr>
        <b/>
        <sz val="10"/>
        <color indexed="8"/>
        <rFont val="Arial"/>
        <family val="2"/>
        <charset val="204"/>
      </rPr>
      <t>Мероприятие 1.02</t>
    </r>
    <r>
      <rPr>
        <sz val="10"/>
        <color indexed="8"/>
        <rFont val="Arial"/>
        <family val="2"/>
        <charset val="204"/>
      </rPr>
      <t xml:space="preserve">  «Информационное сопровождение и обновление автоматизированных систем «АС» исполнения бюджета города Твери «Бюджет», «Удаленное рабочее место» в соответствии с действующим законодательством»</t>
    </r>
  </si>
  <si>
    <r>
      <rPr>
        <b/>
        <sz val="10"/>
        <color indexed="8"/>
        <rFont val="Arial"/>
        <family val="2"/>
        <charset val="204"/>
      </rPr>
      <t>Задача 2</t>
    </r>
    <r>
      <rPr>
        <sz val="10"/>
        <color indexed="8"/>
        <rFont val="Arial"/>
        <family val="2"/>
        <charset val="204"/>
      </rPr>
      <t xml:space="preserve"> «Обеспечение работы сотрудников структурных подразделений администрации города и учреждений культуры за счет предоставления доступа к информационным базам данных, а также за счет обеспечения безопасности информации в локально-вычислительной сети, в том числе при обработке персональных данных»</t>
    </r>
  </si>
  <si>
    <r>
      <rPr>
        <b/>
        <sz val="10"/>
        <color indexed="8"/>
        <rFont val="Arial"/>
        <family val="2"/>
        <charset val="204"/>
      </rPr>
      <t>Мероприятие 2.01</t>
    </r>
    <r>
      <rPr>
        <sz val="10"/>
        <color indexed="8"/>
        <rFont val="Arial"/>
        <family val="2"/>
        <charset val="204"/>
      </rPr>
      <t xml:space="preserve"> «Обеспечение защиты информационных систем «ИС» администрации города Твери и структурных подразделений администрации города Твери согласно Федеральному закону «О персональных данных» от 27.07.2006 №152-ФЗ»</t>
    </r>
  </si>
  <si>
    <r>
      <rPr>
        <b/>
        <sz val="10"/>
        <color indexed="8"/>
        <rFont val="Arial"/>
        <family val="2"/>
        <charset val="204"/>
      </rPr>
      <t>Мероприятие 1.01</t>
    </r>
    <r>
      <rPr>
        <sz val="10"/>
        <color indexed="8"/>
        <rFont val="Arial"/>
        <family val="2"/>
        <charset val="204"/>
      </rPr>
      <t xml:space="preserve"> «Развитие и сопровождение автоматизированных информационных систем (АИС) для администрации города Твери и структурных подразделений»</t>
    </r>
  </si>
  <si>
    <r>
      <rPr>
        <b/>
        <sz val="10"/>
        <color indexed="8"/>
        <rFont val="Arial"/>
        <family val="2"/>
        <charset val="204"/>
      </rPr>
      <t>Мероприятие 2.01</t>
    </r>
    <r>
      <rPr>
        <sz val="10"/>
        <color indexed="8"/>
        <rFont val="Arial"/>
        <family val="2"/>
        <charset val="204"/>
      </rPr>
      <t xml:space="preserve"> «Обеспечение защиты информационных систем «ИС» администрации города Твери и структурных подразделений администрации города Твери согласно федеральному закону «О персональных данных» от 27.07.2006 №152-ФЗ»</t>
    </r>
  </si>
  <si>
    <r>
      <rPr>
        <b/>
        <sz val="10"/>
        <color indexed="8"/>
        <rFont val="Arial"/>
        <family val="2"/>
        <charset val="204"/>
      </rPr>
      <t xml:space="preserve">Мероприятие 2.02 </t>
    </r>
    <r>
      <rPr>
        <sz val="10"/>
        <color indexed="8"/>
        <rFont val="Arial"/>
        <family val="2"/>
        <charset val="204"/>
      </rPr>
      <t>«Приобретение и обслуживание лицензионных программных средств»</t>
    </r>
  </si>
  <si>
    <r>
      <rPr>
        <b/>
        <sz val="10"/>
        <color indexed="8"/>
        <rFont val="Arial"/>
        <family val="2"/>
        <charset val="204"/>
      </rPr>
      <t>Мероприятие 2.03</t>
    </r>
    <r>
      <rPr>
        <sz val="10"/>
        <color indexed="8"/>
        <rFont val="Arial"/>
        <family val="2"/>
        <charset val="204"/>
      </rPr>
      <t xml:space="preserve"> «Развитие сервисов официального сайта муниципального образования «город Тверь» в сети Интернет «http://www.tver.ru/», включая его сопровождение»</t>
    </r>
  </si>
  <si>
    <t>Программа, всего</t>
  </si>
  <si>
    <r>
      <t xml:space="preserve"> от  «</t>
    </r>
    <r>
      <rPr>
        <u/>
        <sz val="10"/>
        <color theme="1"/>
        <rFont val="Times New Roman"/>
        <family val="1"/>
        <charset val="204"/>
      </rPr>
      <t xml:space="preserve"> 22 </t>
    </r>
    <r>
      <rPr>
        <sz val="10"/>
        <color theme="1"/>
        <rFont val="Times New Roman"/>
        <family val="1"/>
        <charset val="204"/>
      </rPr>
      <t>»</t>
    </r>
    <r>
      <rPr>
        <u/>
        <sz val="10"/>
        <color theme="1"/>
        <rFont val="Times New Roman"/>
        <family val="1"/>
        <charset val="204"/>
      </rPr>
      <t xml:space="preserve"> декабря </t>
    </r>
    <r>
      <rPr>
        <sz val="10"/>
        <color theme="1"/>
        <rFont val="Times New Roman"/>
        <family val="1"/>
        <charset val="204"/>
      </rPr>
      <t xml:space="preserve">  2014 г. № </t>
    </r>
    <r>
      <rPr>
        <u/>
        <sz val="10"/>
        <color theme="1"/>
        <rFont val="Times New Roman"/>
        <family val="1"/>
        <charset val="204"/>
      </rPr>
      <t>1708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</si>
</sst>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0" fontId="2" fillId="0" borderId="0" xfId="0" applyFont="1" applyAlignment="1">
      <alignment horizontal="right" vertical="top"/>
    </xf>
    <xf numFmtId="1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Alignment="1">
      <alignment horizontal="right"/>
    </xf>
    <xf numFmtId="0" fontId="6" fillId="0" borderId="0" xfId="0" applyFont="1" applyFill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/>
    <xf numFmtId="0" fontId="7" fillId="0" borderId="0" xfId="0" applyFont="1" applyAlignment="1">
      <alignment horizontal="right" vertical="top"/>
    </xf>
    <xf numFmtId="0" fontId="5" fillId="0" borderId="0" xfId="0" applyFont="1" applyAlignment="1">
      <alignment vertical="center"/>
    </xf>
    <xf numFmtId="1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0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1" fontId="8" fillId="0" borderId="1" xfId="0" applyNumberFormat="1" applyFont="1" applyFill="1" applyBorder="1" applyAlignment="1">
      <alignment vertical="top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1" fontId="8" fillId="0" borderId="0" xfId="0" applyNumberFormat="1" applyFont="1" applyFill="1" applyBorder="1" applyAlignment="1">
      <alignment vertical="top" wrapText="1"/>
    </xf>
    <xf numFmtId="1" fontId="8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Border="1" applyAlignment="1">
      <alignment horizontal="center" vertical="center" wrapText="1"/>
    </xf>
    <xf numFmtId="0" fontId="10" fillId="0" borderId="0" xfId="0" applyNumberFormat="1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164" fontId="11" fillId="0" borderId="0" xfId="0" applyNumberFormat="1" applyFont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horizontal="center" vertical="center" wrapText="1"/>
    </xf>
    <xf numFmtId="1" fontId="11" fillId="0" borderId="0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right" vertical="top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8" fillId="0" borderId="0" xfId="0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8"/>
  <sheetViews>
    <sheetView tabSelected="1" view="pageBreakPreview" zoomScale="60" zoomScaleNormal="100" workbookViewId="0">
      <selection activeCell="Y6" sqref="Y6"/>
    </sheetView>
  </sheetViews>
  <sheetFormatPr defaultColWidth="8.85546875" defaultRowHeight="15" x14ac:dyDescent="0.25"/>
  <cols>
    <col min="1" max="14" width="3.5703125" style="1" customWidth="1"/>
    <col min="15" max="15" width="93.85546875" style="1" customWidth="1"/>
    <col min="16" max="16" width="9.28515625" style="1" customWidth="1"/>
    <col min="17" max="17" width="8.85546875" style="1"/>
    <col min="18" max="18" width="8.85546875" style="1" customWidth="1"/>
    <col min="19" max="22" width="8.85546875" style="1"/>
    <col min="23" max="23" width="9.28515625" style="1" customWidth="1"/>
    <col min="24" max="24" width="10.85546875" style="1" customWidth="1"/>
    <col min="25" max="16384" width="8.85546875" style="1"/>
  </cols>
  <sheetData>
    <row r="1" spans="1:24" x14ac:dyDescent="0.25">
      <c r="Q1" s="2"/>
      <c r="R1" s="2"/>
      <c r="S1" s="3"/>
      <c r="T1" s="2"/>
      <c r="U1" s="2"/>
      <c r="V1" s="2"/>
      <c r="X1" s="55" t="s">
        <v>8</v>
      </c>
    </row>
    <row r="2" spans="1:24" x14ac:dyDescent="0.25">
      <c r="Q2" s="2"/>
      <c r="R2" s="2"/>
      <c r="S2" s="3"/>
      <c r="T2" s="2"/>
      <c r="U2" s="2"/>
      <c r="V2" s="2"/>
      <c r="X2" s="55" t="s">
        <v>22</v>
      </c>
    </row>
    <row r="3" spans="1:24" x14ac:dyDescent="0.25">
      <c r="Q3" s="2"/>
      <c r="R3" s="2"/>
      <c r="S3" s="3"/>
      <c r="T3" s="2"/>
      <c r="U3" s="2"/>
      <c r="V3" s="2"/>
      <c r="X3" s="4"/>
    </row>
    <row r="4" spans="1:24" x14ac:dyDescent="0.25">
      <c r="A4" s="1" t="s">
        <v>4</v>
      </c>
      <c r="Q4" s="2"/>
      <c r="R4" s="2"/>
      <c r="S4" s="3"/>
      <c r="T4" s="2"/>
      <c r="U4" s="2"/>
      <c r="V4" s="2"/>
      <c r="X4" s="55" t="s">
        <v>11</v>
      </c>
    </row>
    <row r="5" spans="1:24" x14ac:dyDescent="0.25">
      <c r="Q5" s="2"/>
      <c r="R5" s="2"/>
      <c r="S5" s="3"/>
      <c r="T5" s="2"/>
      <c r="U5" s="2"/>
      <c r="V5" s="2"/>
      <c r="X5" s="55" t="s">
        <v>12</v>
      </c>
    </row>
    <row r="6" spans="1:24" x14ac:dyDescent="0.25">
      <c r="Q6" s="2"/>
      <c r="R6" s="2"/>
      <c r="S6" s="3"/>
      <c r="T6" s="2"/>
      <c r="U6" s="2"/>
      <c r="V6" s="2"/>
      <c r="X6" s="55" t="s">
        <v>13</v>
      </c>
    </row>
    <row r="7" spans="1:24" x14ac:dyDescent="0.25">
      <c r="Q7" s="2"/>
      <c r="R7" s="2"/>
      <c r="S7" s="3"/>
      <c r="T7" s="2"/>
      <c r="U7" s="2"/>
      <c r="V7" s="2"/>
      <c r="X7" s="11" t="s">
        <v>5</v>
      </c>
    </row>
    <row r="8" spans="1:24" hidden="1" x14ac:dyDescent="0.25">
      <c r="Q8" s="2"/>
      <c r="R8" s="2"/>
      <c r="S8" s="3"/>
      <c r="T8" s="2"/>
      <c r="U8" s="2"/>
      <c r="V8" s="2"/>
      <c r="X8" s="11"/>
    </row>
    <row r="9" spans="1:24" ht="15" hidden="1" customHeight="1" x14ac:dyDescent="0.25">
      <c r="A9" s="1" t="s">
        <v>4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1:24" hidden="1" x14ac:dyDescent="0.25">
      <c r="Q10" s="2"/>
      <c r="R10" s="2"/>
      <c r="S10" s="3"/>
      <c r="T10" s="2"/>
      <c r="U10" s="2"/>
      <c r="V10" s="2"/>
      <c r="X10" s="4"/>
    </row>
    <row r="11" spans="1:24" customFormat="1" hidden="1" x14ac:dyDescent="0.25">
      <c r="A11" s="19">
        <v>1</v>
      </c>
      <c r="B11" s="19">
        <v>2</v>
      </c>
      <c r="C11" s="19">
        <v>3</v>
      </c>
      <c r="D11" s="19">
        <v>4</v>
      </c>
      <c r="E11" s="19">
        <v>5</v>
      </c>
      <c r="F11" s="19">
        <v>6</v>
      </c>
      <c r="G11" s="19">
        <v>7</v>
      </c>
      <c r="H11" s="19">
        <v>8</v>
      </c>
      <c r="I11" s="19">
        <v>9</v>
      </c>
      <c r="J11" s="19">
        <v>10</v>
      </c>
      <c r="K11" s="19">
        <v>11</v>
      </c>
      <c r="L11" s="19">
        <v>12</v>
      </c>
      <c r="M11" s="19">
        <v>13</v>
      </c>
      <c r="N11" s="19">
        <v>14</v>
      </c>
      <c r="O11" s="19">
        <v>15</v>
      </c>
      <c r="P11" s="19">
        <v>16</v>
      </c>
      <c r="Q11" s="19">
        <v>17</v>
      </c>
      <c r="R11" s="19">
        <v>18</v>
      </c>
      <c r="S11" s="56">
        <v>19</v>
      </c>
      <c r="T11" s="19">
        <v>20</v>
      </c>
      <c r="U11" s="56">
        <v>21</v>
      </c>
      <c r="V11" s="19">
        <v>22</v>
      </c>
      <c r="W11" s="56">
        <v>23</v>
      </c>
      <c r="X11" s="19">
        <v>24</v>
      </c>
    </row>
    <row r="12" spans="1:24" customFormat="1" hidden="1" x14ac:dyDescent="0.25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8"/>
      <c r="T12" s="57"/>
      <c r="U12" s="58"/>
      <c r="V12" s="57"/>
      <c r="W12" s="58"/>
      <c r="X12" s="57"/>
    </row>
    <row r="13" spans="1:24" customFormat="1" hidden="1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9" t="s">
        <v>10</v>
      </c>
      <c r="P13" s="30" t="s">
        <v>0</v>
      </c>
      <c r="Q13" s="31">
        <v>28773.5</v>
      </c>
      <c r="R13" s="31">
        <v>27844</v>
      </c>
      <c r="S13" s="31">
        <v>28130</v>
      </c>
      <c r="T13" s="31">
        <v>26256</v>
      </c>
      <c r="U13" s="31">
        <v>27848</v>
      </c>
      <c r="V13" s="31">
        <v>29051</v>
      </c>
      <c r="W13" s="31">
        <f>SUM(Q13:V13)</f>
        <v>167902.5</v>
      </c>
      <c r="X13" s="24">
        <v>2019</v>
      </c>
    </row>
    <row r="14" spans="1:24" customFormat="1" hidden="1" x14ac:dyDescent="0.25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32"/>
      <c r="P14" s="33"/>
      <c r="Q14" s="34"/>
      <c r="R14" s="34"/>
      <c r="S14" s="34"/>
      <c r="T14" s="34"/>
      <c r="U14" s="34"/>
      <c r="V14" s="34"/>
      <c r="W14" s="34"/>
      <c r="X14" s="27"/>
    </row>
    <row r="15" spans="1:24" customFormat="1" hidden="1" x14ac:dyDescent="0.2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32"/>
      <c r="P15" s="33"/>
      <c r="Q15" s="34"/>
      <c r="R15" s="34"/>
      <c r="S15" s="34"/>
      <c r="T15" s="34"/>
      <c r="U15" s="34"/>
      <c r="V15" s="34"/>
      <c r="W15" s="34"/>
      <c r="X15" s="11" t="s">
        <v>5</v>
      </c>
    </row>
    <row r="16" spans="1:24" customFormat="1" x14ac:dyDescent="0.25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32"/>
      <c r="P16" s="33"/>
      <c r="Q16" s="34"/>
      <c r="R16" s="34"/>
      <c r="S16" s="34"/>
      <c r="T16" s="34"/>
      <c r="U16" s="34"/>
      <c r="V16" s="34"/>
      <c r="W16" s="34"/>
      <c r="X16" s="11"/>
    </row>
    <row r="17" spans="1:24" customFormat="1" x14ac:dyDescent="0.25">
      <c r="A17" s="1" t="s">
        <v>4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32"/>
      <c r="P17" s="33"/>
      <c r="Q17" s="34"/>
      <c r="R17" s="34"/>
      <c r="S17" s="34"/>
      <c r="T17" s="34"/>
      <c r="U17" s="34"/>
      <c r="V17" s="34"/>
      <c r="W17" s="34"/>
      <c r="X17" s="11"/>
    </row>
    <row r="18" spans="1:24" customFormat="1" x14ac:dyDescent="0.25">
      <c r="A18" s="1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32"/>
      <c r="P18" s="33"/>
      <c r="Q18" s="34"/>
      <c r="R18" s="34"/>
      <c r="S18" s="34"/>
      <c r="T18" s="34"/>
      <c r="U18" s="34"/>
      <c r="V18" s="34"/>
      <c r="W18" s="34"/>
      <c r="X18" s="11"/>
    </row>
    <row r="19" spans="1:24" customFormat="1" x14ac:dyDescent="0.25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65" t="s">
        <v>21</v>
      </c>
      <c r="P19" s="66" t="s">
        <v>0</v>
      </c>
      <c r="Q19" s="67">
        <v>25928.5</v>
      </c>
      <c r="R19" s="67">
        <v>27844</v>
      </c>
      <c r="S19" s="67">
        <v>28130</v>
      </c>
      <c r="T19" s="67">
        <v>26256</v>
      </c>
      <c r="U19" s="67">
        <v>27848</v>
      </c>
      <c r="V19" s="67">
        <v>29051</v>
      </c>
      <c r="W19" s="67">
        <f>SUM(Q19:V19)</f>
        <v>165057.5</v>
      </c>
      <c r="X19" s="41">
        <v>2019</v>
      </c>
    </row>
    <row r="20" spans="1:24" customFormat="1" x14ac:dyDescent="0.25">
      <c r="A20" s="1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32"/>
      <c r="P20" s="33"/>
      <c r="Q20" s="34"/>
      <c r="R20" s="34"/>
      <c r="S20" s="34"/>
      <c r="T20" s="34"/>
      <c r="U20" s="34"/>
      <c r="V20" s="34"/>
      <c r="W20" s="34"/>
      <c r="X20" s="11"/>
    </row>
    <row r="21" spans="1:24" x14ac:dyDescent="0.2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32"/>
      <c r="P21" s="33"/>
      <c r="Q21" s="34"/>
      <c r="R21" s="34"/>
      <c r="S21" s="34"/>
      <c r="T21" s="34"/>
      <c r="U21" s="34"/>
      <c r="V21" s="34"/>
      <c r="W21" s="34"/>
      <c r="X21" s="11" t="s">
        <v>5</v>
      </c>
    </row>
    <row r="22" spans="1:24" x14ac:dyDescent="0.2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</row>
    <row r="23" spans="1:24" x14ac:dyDescent="0.25">
      <c r="A23" s="1" t="s">
        <v>4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</row>
    <row r="24" spans="1:24" s="43" customFormat="1" x14ac:dyDescent="0.25">
      <c r="A24" s="1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</row>
    <row r="25" spans="1:24" s="43" customFormat="1" ht="25.5" x14ac:dyDescent="0.25">
      <c r="A25" s="38"/>
      <c r="B25" s="38"/>
      <c r="C25" s="38"/>
      <c r="D25" s="39">
        <v>0</v>
      </c>
      <c r="E25" s="39">
        <v>4</v>
      </c>
      <c r="F25" s="39">
        <v>1</v>
      </c>
      <c r="G25" s="39">
        <v>0</v>
      </c>
      <c r="H25" s="39">
        <v>1</v>
      </c>
      <c r="I25" s="39">
        <v>1</v>
      </c>
      <c r="J25" s="39">
        <v>0</v>
      </c>
      <c r="K25" s="39">
        <v>0</v>
      </c>
      <c r="L25" s="39">
        <v>1</v>
      </c>
      <c r="M25" s="39">
        <v>0</v>
      </c>
      <c r="N25" s="39">
        <v>0</v>
      </c>
      <c r="O25" s="40" t="s">
        <v>9</v>
      </c>
      <c r="P25" s="41" t="s">
        <v>0</v>
      </c>
      <c r="Q25" s="42">
        <f>7482-7-1560</f>
        <v>5915</v>
      </c>
      <c r="R25" s="42">
        <v>7723</v>
      </c>
      <c r="S25" s="42">
        <v>8175</v>
      </c>
      <c r="T25" s="42">
        <v>8439</v>
      </c>
      <c r="U25" s="42">
        <v>8875</v>
      </c>
      <c r="V25" s="42">
        <v>10508</v>
      </c>
      <c r="W25" s="42">
        <f>SUM(Q25:V25)</f>
        <v>49635</v>
      </c>
      <c r="X25" s="39">
        <v>2019</v>
      </c>
    </row>
    <row r="26" spans="1:24" s="43" customFormat="1" x14ac:dyDescent="0.25">
      <c r="A26" s="44"/>
      <c r="B26" s="44"/>
      <c r="C26" s="44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6"/>
      <c r="P26" s="47"/>
      <c r="Q26" s="48"/>
      <c r="R26" s="48"/>
      <c r="S26" s="48"/>
      <c r="T26" s="48"/>
      <c r="U26" s="48"/>
      <c r="V26" s="48"/>
      <c r="W26" s="48"/>
      <c r="X26" s="45"/>
    </row>
    <row r="27" spans="1:24" s="43" customFormat="1" x14ac:dyDescent="0.25">
      <c r="A27" s="44"/>
      <c r="B27" s="44"/>
      <c r="C27" s="44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6"/>
      <c r="P27" s="47"/>
      <c r="Q27" s="48"/>
      <c r="R27" s="48"/>
      <c r="S27" s="48"/>
      <c r="T27" s="48"/>
      <c r="U27" s="48"/>
      <c r="V27" s="48"/>
      <c r="W27" s="48"/>
      <c r="X27" s="11" t="s">
        <v>5</v>
      </c>
    </row>
    <row r="28" spans="1:24" customFormat="1" x14ac:dyDescent="0.25">
      <c r="A28" s="1" t="s">
        <v>4</v>
      </c>
      <c r="B28" s="44"/>
      <c r="C28" s="44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6"/>
      <c r="P28" s="47"/>
      <c r="Q28" s="48"/>
      <c r="R28" s="48"/>
      <c r="S28" s="48"/>
      <c r="T28" s="48"/>
      <c r="U28" s="48"/>
      <c r="V28" s="48"/>
      <c r="W28" s="48"/>
      <c r="X28" s="45"/>
    </row>
    <row r="29" spans="1:24" customForma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2"/>
      <c r="R29" s="2"/>
      <c r="S29" s="3"/>
      <c r="T29" s="2"/>
      <c r="U29" s="2"/>
      <c r="V29" s="2"/>
      <c r="W29" s="1"/>
      <c r="X29" s="4"/>
    </row>
    <row r="30" spans="1:24" customFormat="1" ht="25.5" x14ac:dyDescent="0.25">
      <c r="A30" s="17">
        <v>0</v>
      </c>
      <c r="B30" s="17">
        <v>0</v>
      </c>
      <c r="C30" s="17">
        <v>2</v>
      </c>
      <c r="D30" s="17">
        <v>0</v>
      </c>
      <c r="E30" s="17">
        <v>4</v>
      </c>
      <c r="F30" s="17">
        <v>1</v>
      </c>
      <c r="G30" s="17">
        <v>0</v>
      </c>
      <c r="H30" s="17">
        <v>1</v>
      </c>
      <c r="I30" s="17">
        <v>1</v>
      </c>
      <c r="J30" s="17">
        <v>0</v>
      </c>
      <c r="K30" s="17">
        <v>0</v>
      </c>
      <c r="L30" s="17">
        <v>1</v>
      </c>
      <c r="M30" s="17" t="s">
        <v>1</v>
      </c>
      <c r="N30" s="17" t="s">
        <v>1</v>
      </c>
      <c r="O30" s="18" t="s">
        <v>17</v>
      </c>
      <c r="P30" s="19" t="s">
        <v>0</v>
      </c>
      <c r="Q30" s="20">
        <f>5337-1560</f>
        <v>3777</v>
      </c>
      <c r="R30" s="20">
        <v>4905</v>
      </c>
      <c r="S30" s="21">
        <v>5475</v>
      </c>
      <c r="T30" s="20">
        <v>4655</v>
      </c>
      <c r="U30" s="21">
        <v>4705</v>
      </c>
      <c r="V30" s="21">
        <v>6155</v>
      </c>
      <c r="W30" s="21">
        <f>SUM(Q30:V30)</f>
        <v>29672</v>
      </c>
      <c r="X30" s="22">
        <v>2019</v>
      </c>
    </row>
    <row r="31" spans="1:24" customFormat="1" x14ac:dyDescent="0.25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26"/>
      <c r="P31" s="51"/>
      <c r="Q31" s="52"/>
      <c r="R31" s="52"/>
      <c r="S31" s="53"/>
      <c r="T31" s="52"/>
      <c r="U31" s="53"/>
      <c r="V31" s="53"/>
      <c r="W31" s="53"/>
      <c r="X31" s="54"/>
    </row>
    <row r="32" spans="1:24" x14ac:dyDescent="0.25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26"/>
      <c r="P32" s="51"/>
      <c r="Q32" s="52"/>
      <c r="R32" s="52"/>
      <c r="S32" s="53"/>
      <c r="T32" s="52"/>
      <c r="U32" s="53"/>
      <c r="V32" s="53"/>
      <c r="W32" s="53"/>
      <c r="X32" s="11" t="s">
        <v>5</v>
      </c>
    </row>
    <row r="33" spans="1:24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6"/>
      <c r="P33" s="27"/>
      <c r="Q33" s="28"/>
      <c r="R33" s="28"/>
      <c r="S33" s="28"/>
      <c r="T33" s="28"/>
      <c r="U33" s="28"/>
      <c r="V33" s="28"/>
      <c r="W33" s="28"/>
    </row>
    <row r="34" spans="1:24" x14ac:dyDescent="0.25">
      <c r="A34" s="1" t="s">
        <v>4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</row>
    <row r="35" spans="1:24" customFormat="1" x14ac:dyDescent="0.25">
      <c r="A35" s="1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</row>
    <row r="36" spans="1:24" customFormat="1" ht="38.25" x14ac:dyDescent="0.25">
      <c r="A36" s="17">
        <v>0</v>
      </c>
      <c r="B36" s="17">
        <v>0</v>
      </c>
      <c r="C36" s="17">
        <v>9</v>
      </c>
      <c r="D36" s="17">
        <v>0</v>
      </c>
      <c r="E36" s="17">
        <v>4</v>
      </c>
      <c r="F36" s="17">
        <v>1</v>
      </c>
      <c r="G36" s="17">
        <v>0</v>
      </c>
      <c r="H36" s="17">
        <v>1</v>
      </c>
      <c r="I36" s="17">
        <v>1</v>
      </c>
      <c r="J36" s="17">
        <v>0</v>
      </c>
      <c r="K36" s="17">
        <v>0</v>
      </c>
      <c r="L36" s="17">
        <v>1</v>
      </c>
      <c r="M36" s="17" t="s">
        <v>1</v>
      </c>
      <c r="N36" s="17" t="s">
        <v>1</v>
      </c>
      <c r="O36" s="18" t="s">
        <v>14</v>
      </c>
      <c r="P36" s="19" t="s">
        <v>0</v>
      </c>
      <c r="Q36" s="20">
        <f>1447-7</f>
        <v>1440</v>
      </c>
      <c r="R36" s="20">
        <v>1518</v>
      </c>
      <c r="S36" s="21">
        <v>1600</v>
      </c>
      <c r="T36" s="20">
        <v>1684</v>
      </c>
      <c r="U36" s="21">
        <v>1770</v>
      </c>
      <c r="V36" s="21">
        <v>1853</v>
      </c>
      <c r="W36" s="59">
        <f>SUM(Q36:V36)</f>
        <v>9865</v>
      </c>
      <c r="X36" s="22">
        <v>2019</v>
      </c>
    </row>
    <row r="37" spans="1:24" x14ac:dyDescent="0.25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50"/>
      <c r="P37" s="51"/>
      <c r="Q37" s="53"/>
      <c r="R37" s="52"/>
      <c r="S37" s="53"/>
      <c r="T37" s="52"/>
      <c r="U37" s="53"/>
      <c r="V37" s="53"/>
      <c r="W37" s="53"/>
      <c r="X37" s="54"/>
    </row>
    <row r="38" spans="1:24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6"/>
      <c r="P38" s="27"/>
      <c r="Q38" s="28"/>
      <c r="R38" s="28"/>
      <c r="S38" s="28"/>
      <c r="T38" s="28"/>
      <c r="U38" s="28"/>
      <c r="V38" s="28"/>
      <c r="W38" s="28"/>
      <c r="X38" s="11" t="s">
        <v>5</v>
      </c>
    </row>
    <row r="39" spans="1:24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6"/>
      <c r="P39" s="27"/>
      <c r="Q39" s="28"/>
      <c r="R39" s="28"/>
      <c r="S39" s="28"/>
      <c r="T39" s="28"/>
      <c r="U39" s="28"/>
      <c r="V39" s="28"/>
      <c r="W39" s="28"/>
      <c r="X39" s="11"/>
    </row>
    <row r="40" spans="1:24" customFormat="1" x14ac:dyDescent="0.25">
      <c r="A40" s="1" t="s">
        <v>4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</row>
    <row r="41" spans="1:24" customForma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2"/>
      <c r="R41" s="2"/>
      <c r="S41" s="3"/>
      <c r="T41" s="2"/>
      <c r="U41" s="2"/>
      <c r="V41" s="2"/>
      <c r="W41" s="1"/>
      <c r="X41" s="4"/>
    </row>
    <row r="42" spans="1:24" customFormat="1" ht="51" x14ac:dyDescent="0.25">
      <c r="A42" s="17"/>
      <c r="B42" s="17"/>
      <c r="C42" s="17"/>
      <c r="D42" s="17">
        <v>0</v>
      </c>
      <c r="E42" s="17">
        <v>4</v>
      </c>
      <c r="F42" s="17">
        <v>1</v>
      </c>
      <c r="G42" s="17">
        <v>0</v>
      </c>
      <c r="H42" s="17">
        <v>1</v>
      </c>
      <c r="I42" s="17">
        <v>1</v>
      </c>
      <c r="J42" s="17">
        <v>0</v>
      </c>
      <c r="K42" s="17">
        <v>0</v>
      </c>
      <c r="L42" s="17">
        <v>2</v>
      </c>
      <c r="M42" s="17">
        <v>0</v>
      </c>
      <c r="N42" s="17">
        <v>0</v>
      </c>
      <c r="O42" s="18" t="s">
        <v>15</v>
      </c>
      <c r="P42" s="60" t="s">
        <v>0</v>
      </c>
      <c r="Q42" s="61">
        <v>6922.2</v>
      </c>
      <c r="R42" s="61">
        <v>9799</v>
      </c>
      <c r="S42" s="61">
        <v>8865</v>
      </c>
      <c r="T42" s="61">
        <v>6492</v>
      </c>
      <c r="U42" s="61">
        <v>7274</v>
      </c>
      <c r="V42" s="61">
        <v>5994</v>
      </c>
      <c r="W42" s="61">
        <f>SUM(Q42:V42)</f>
        <v>45346.2</v>
      </c>
      <c r="X42" s="17">
        <v>2019</v>
      </c>
    </row>
    <row r="43" spans="1:24" customFormat="1" x14ac:dyDescent="0.25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26"/>
      <c r="P43" s="63"/>
      <c r="Q43" s="64"/>
      <c r="R43" s="64"/>
      <c r="S43" s="64"/>
      <c r="T43" s="64"/>
      <c r="U43" s="64"/>
      <c r="V43" s="64"/>
      <c r="W43" s="64"/>
      <c r="X43" s="49"/>
    </row>
    <row r="44" spans="1:24" customFormat="1" x14ac:dyDescent="0.25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26"/>
      <c r="P44" s="63"/>
      <c r="Q44" s="64"/>
      <c r="R44" s="64"/>
      <c r="S44" s="64"/>
      <c r="T44" s="64"/>
      <c r="U44" s="64"/>
      <c r="V44" s="64"/>
      <c r="W44" s="64"/>
      <c r="X44" s="11" t="s">
        <v>5</v>
      </c>
    </row>
    <row r="45" spans="1:24" customFormat="1" x14ac:dyDescent="0.25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26"/>
      <c r="P45" s="63"/>
      <c r="Q45" s="64"/>
      <c r="R45" s="64"/>
      <c r="S45" s="64"/>
      <c r="T45" s="64"/>
      <c r="U45" s="64"/>
      <c r="V45" s="64"/>
      <c r="W45" s="64"/>
      <c r="X45" s="1"/>
    </row>
    <row r="46" spans="1:24" customFormat="1" x14ac:dyDescent="0.25">
      <c r="A46" s="1" t="s">
        <v>4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26"/>
      <c r="P46" s="63"/>
      <c r="Q46" s="64"/>
      <c r="R46" s="64"/>
      <c r="S46" s="64"/>
      <c r="T46" s="64"/>
      <c r="U46" s="64"/>
      <c r="V46" s="64"/>
      <c r="W46" s="64"/>
      <c r="X46" s="11"/>
    </row>
    <row r="47" spans="1:24" customFormat="1" x14ac:dyDescent="0.25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26"/>
      <c r="P47" s="63"/>
      <c r="Q47" s="64"/>
      <c r="R47" s="64"/>
      <c r="S47" s="64"/>
      <c r="T47" s="64"/>
      <c r="U47" s="64"/>
      <c r="V47" s="64"/>
      <c r="W47" s="64"/>
      <c r="X47" s="1"/>
    </row>
    <row r="48" spans="1:24" customFormat="1" ht="38.25" x14ac:dyDescent="0.25">
      <c r="A48" s="17"/>
      <c r="B48" s="17"/>
      <c r="C48" s="17"/>
      <c r="D48" s="17">
        <v>0</v>
      </c>
      <c r="E48" s="17">
        <v>4</v>
      </c>
      <c r="F48" s="17">
        <v>1</v>
      </c>
      <c r="G48" s="17">
        <v>0</v>
      </c>
      <c r="H48" s="17">
        <v>1</v>
      </c>
      <c r="I48" s="17">
        <v>1</v>
      </c>
      <c r="J48" s="17">
        <v>0</v>
      </c>
      <c r="K48" s="17">
        <v>0</v>
      </c>
      <c r="L48" s="17">
        <v>2</v>
      </c>
      <c r="M48" s="17" t="s">
        <v>1</v>
      </c>
      <c r="N48" s="17" t="s">
        <v>1</v>
      </c>
      <c r="O48" s="18" t="s">
        <v>18</v>
      </c>
      <c r="P48" s="19" t="s">
        <v>0</v>
      </c>
      <c r="Q48" s="20">
        <v>1066.7</v>
      </c>
      <c r="R48" s="20">
        <v>2280</v>
      </c>
      <c r="S48" s="20">
        <v>1280</v>
      </c>
      <c r="T48" s="20">
        <v>1280</v>
      </c>
      <c r="U48" s="20">
        <v>1280</v>
      </c>
      <c r="V48" s="20">
        <v>1280</v>
      </c>
      <c r="W48" s="21">
        <f>SUM(Q48:V48)</f>
        <v>8466.7000000000007</v>
      </c>
      <c r="X48" s="22">
        <v>2019</v>
      </c>
    </row>
    <row r="49" spans="1:24" customFormat="1" x14ac:dyDescent="0.25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26"/>
      <c r="P49" s="51"/>
      <c r="Q49" s="52"/>
      <c r="R49" s="52"/>
      <c r="S49" s="52"/>
      <c r="T49" s="52"/>
      <c r="U49" s="52"/>
      <c r="V49" s="52"/>
      <c r="W49" s="53"/>
      <c r="X49" s="54"/>
    </row>
    <row r="50" spans="1:24" customFormat="1" x14ac:dyDescent="0.25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26"/>
      <c r="P50" s="51"/>
      <c r="Q50" s="52"/>
      <c r="R50" s="52"/>
      <c r="S50" s="52"/>
      <c r="T50" s="52"/>
      <c r="U50" s="52"/>
      <c r="V50" s="52"/>
      <c r="W50" s="53"/>
      <c r="X50" s="11" t="s">
        <v>5</v>
      </c>
    </row>
    <row r="51" spans="1:24" customFormat="1" x14ac:dyDescent="0.25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26"/>
      <c r="P51" s="51"/>
      <c r="Q51" s="52"/>
      <c r="R51" s="52"/>
      <c r="S51" s="52"/>
      <c r="T51" s="52"/>
      <c r="U51" s="52"/>
      <c r="V51" s="52"/>
      <c r="W51" s="53"/>
      <c r="X51" s="54"/>
    </row>
    <row r="52" spans="1:24" customFormat="1" x14ac:dyDescent="0.25">
      <c r="A52" s="1" t="s">
        <v>4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26"/>
      <c r="P52" s="51"/>
      <c r="Q52" s="52"/>
      <c r="R52" s="52"/>
      <c r="S52" s="52"/>
      <c r="T52" s="52"/>
      <c r="U52" s="52"/>
      <c r="V52" s="52"/>
      <c r="W52" s="53"/>
      <c r="X52" s="54"/>
    </row>
    <row r="53" spans="1:24" customFormat="1" x14ac:dyDescent="0.25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26"/>
      <c r="P53" s="51"/>
      <c r="Q53" s="52"/>
      <c r="R53" s="52"/>
      <c r="S53" s="52"/>
      <c r="T53" s="52"/>
      <c r="U53" s="52"/>
      <c r="V53" s="52"/>
      <c r="W53" s="53"/>
      <c r="X53" s="54"/>
    </row>
    <row r="54" spans="1:24" customFormat="1" ht="38.25" x14ac:dyDescent="0.25">
      <c r="A54" s="17">
        <v>0</v>
      </c>
      <c r="B54" s="17">
        <v>0</v>
      </c>
      <c r="C54" s="17">
        <v>2</v>
      </c>
      <c r="D54" s="17">
        <v>0</v>
      </c>
      <c r="E54" s="17">
        <v>4</v>
      </c>
      <c r="F54" s="17">
        <v>1</v>
      </c>
      <c r="G54" s="17">
        <v>0</v>
      </c>
      <c r="H54" s="17">
        <v>1</v>
      </c>
      <c r="I54" s="17">
        <v>1</v>
      </c>
      <c r="J54" s="17">
        <v>0</v>
      </c>
      <c r="K54" s="17">
        <v>0</v>
      </c>
      <c r="L54" s="17">
        <v>2</v>
      </c>
      <c r="M54" s="17" t="s">
        <v>1</v>
      </c>
      <c r="N54" s="17" t="s">
        <v>1</v>
      </c>
      <c r="O54" s="18" t="s">
        <v>18</v>
      </c>
      <c r="P54" s="19" t="s">
        <v>0</v>
      </c>
      <c r="Q54" s="20">
        <f>1200-195</f>
        <v>1005</v>
      </c>
      <c r="R54" s="20">
        <v>2200</v>
      </c>
      <c r="S54" s="20">
        <v>1200</v>
      </c>
      <c r="T54" s="20">
        <v>1200</v>
      </c>
      <c r="U54" s="20">
        <v>1200</v>
      </c>
      <c r="V54" s="20">
        <v>1200</v>
      </c>
      <c r="W54" s="21">
        <f>SUM(Q54:V54)</f>
        <v>8005</v>
      </c>
      <c r="X54" s="22">
        <v>2019</v>
      </c>
    </row>
    <row r="55" spans="1:24" s="10" customFormat="1" x14ac:dyDescent="0.25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26"/>
      <c r="P55" s="51"/>
      <c r="Q55" s="52"/>
      <c r="R55" s="52"/>
      <c r="S55" s="52"/>
      <c r="T55" s="52"/>
      <c r="U55" s="52"/>
      <c r="V55" s="52"/>
      <c r="W55" s="53"/>
      <c r="X55" s="54"/>
    </row>
    <row r="56" spans="1:24" x14ac:dyDescent="0.25">
      <c r="X56" s="11" t="s">
        <v>5</v>
      </c>
    </row>
    <row r="58" spans="1:24" x14ac:dyDescent="0.25">
      <c r="A58" s="1" t="s">
        <v>4</v>
      </c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</row>
    <row r="59" spans="1:24" customFormat="1" x14ac:dyDescent="0.25">
      <c r="A59" s="1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</row>
    <row r="60" spans="1:24" customFormat="1" ht="38.25" x14ac:dyDescent="0.25">
      <c r="A60" s="17">
        <v>0</v>
      </c>
      <c r="B60" s="17">
        <v>0</v>
      </c>
      <c r="C60" s="17">
        <v>9</v>
      </c>
      <c r="D60" s="17">
        <v>0</v>
      </c>
      <c r="E60" s="17">
        <v>4</v>
      </c>
      <c r="F60" s="17">
        <v>1</v>
      </c>
      <c r="G60" s="17">
        <v>0</v>
      </c>
      <c r="H60" s="17">
        <v>1</v>
      </c>
      <c r="I60" s="17">
        <v>1</v>
      </c>
      <c r="J60" s="17">
        <v>0</v>
      </c>
      <c r="K60" s="17">
        <v>0</v>
      </c>
      <c r="L60" s="17">
        <v>2</v>
      </c>
      <c r="M60" s="17" t="s">
        <v>1</v>
      </c>
      <c r="N60" s="17" t="s">
        <v>1</v>
      </c>
      <c r="O60" s="18" t="s">
        <v>16</v>
      </c>
      <c r="P60" s="19" t="s">
        <v>0</v>
      </c>
      <c r="Q60" s="20">
        <f>80-18.336</f>
        <v>61.664000000000001</v>
      </c>
      <c r="R60" s="20">
        <v>80</v>
      </c>
      <c r="S60" s="20">
        <v>80</v>
      </c>
      <c r="T60" s="20">
        <v>80</v>
      </c>
      <c r="U60" s="20">
        <v>80</v>
      </c>
      <c r="V60" s="20">
        <v>80</v>
      </c>
      <c r="W60" s="21">
        <f>SUM(Q60:V60)</f>
        <v>461.66399999999999</v>
      </c>
      <c r="X60" s="22">
        <v>2019</v>
      </c>
    </row>
    <row r="61" spans="1:24" s="10" customFormat="1" x14ac:dyDescent="0.25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26"/>
      <c r="P61" s="51"/>
      <c r="Q61" s="53"/>
      <c r="R61" s="53"/>
      <c r="S61" s="53"/>
      <c r="T61" s="52"/>
      <c r="U61" s="53"/>
      <c r="V61" s="53"/>
      <c r="W61" s="53"/>
      <c r="X61" s="54"/>
    </row>
    <row r="62" spans="1:24" s="10" customForma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1" t="s">
        <v>5</v>
      </c>
    </row>
    <row r="63" spans="1:24" s="10" customForma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1"/>
    </row>
    <row r="64" spans="1:24" s="10" customFormat="1" x14ac:dyDescent="0.25">
      <c r="A64" s="1" t="s">
        <v>4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1"/>
    </row>
    <row r="65" spans="1:24" s="10" customForma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1"/>
    </row>
    <row r="66" spans="1:24" s="10" customFormat="1" x14ac:dyDescent="0.25">
      <c r="A66" s="17">
        <v>0</v>
      </c>
      <c r="B66" s="17">
        <v>0</v>
      </c>
      <c r="C66" s="17">
        <v>2</v>
      </c>
      <c r="D66" s="17">
        <v>0</v>
      </c>
      <c r="E66" s="17">
        <v>4</v>
      </c>
      <c r="F66" s="17">
        <v>1</v>
      </c>
      <c r="G66" s="17">
        <v>0</v>
      </c>
      <c r="H66" s="17">
        <v>1</v>
      </c>
      <c r="I66" s="17">
        <v>1</v>
      </c>
      <c r="J66" s="17">
        <v>0</v>
      </c>
      <c r="K66" s="17">
        <v>0</v>
      </c>
      <c r="L66" s="17">
        <v>2</v>
      </c>
      <c r="M66" s="17" t="s">
        <v>1</v>
      </c>
      <c r="N66" s="17" t="s">
        <v>1</v>
      </c>
      <c r="O66" s="18" t="s">
        <v>19</v>
      </c>
      <c r="P66" s="19" t="s">
        <v>0</v>
      </c>
      <c r="Q66" s="20">
        <f>4317.5-780</f>
        <v>3537.5</v>
      </c>
      <c r="R66" s="20">
        <v>4806</v>
      </c>
      <c r="S66" s="21">
        <v>4874</v>
      </c>
      <c r="T66" s="20">
        <v>2200</v>
      </c>
      <c r="U66" s="21">
        <v>1680</v>
      </c>
      <c r="V66" s="21">
        <v>1500</v>
      </c>
      <c r="W66" s="21">
        <f>SUM(Q66:V66)</f>
        <v>18597.5</v>
      </c>
      <c r="X66" s="22">
        <v>2019</v>
      </c>
    </row>
    <row r="67" spans="1:24" s="10" customForma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1"/>
    </row>
    <row r="68" spans="1:24" s="10" customForma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1" t="s">
        <v>5</v>
      </c>
    </row>
    <row r="69" spans="1:24" s="10" customFormat="1" x14ac:dyDescent="0.25">
      <c r="A69" s="1" t="s">
        <v>4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1"/>
    </row>
    <row r="70" spans="1:24" s="10" customForma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1"/>
    </row>
    <row r="71" spans="1:24" s="10" customFormat="1" ht="25.5" x14ac:dyDescent="0.25">
      <c r="A71" s="17">
        <v>0</v>
      </c>
      <c r="B71" s="17">
        <v>0</v>
      </c>
      <c r="C71" s="17">
        <v>2</v>
      </c>
      <c r="D71" s="17">
        <v>0</v>
      </c>
      <c r="E71" s="17">
        <v>4</v>
      </c>
      <c r="F71" s="17">
        <v>1</v>
      </c>
      <c r="G71" s="17">
        <v>0</v>
      </c>
      <c r="H71" s="17">
        <v>1</v>
      </c>
      <c r="I71" s="17">
        <v>1</v>
      </c>
      <c r="J71" s="17">
        <v>0</v>
      </c>
      <c r="K71" s="17">
        <v>0</v>
      </c>
      <c r="L71" s="17">
        <v>2</v>
      </c>
      <c r="M71" s="17" t="s">
        <v>1</v>
      </c>
      <c r="N71" s="17" t="s">
        <v>1</v>
      </c>
      <c r="O71" s="18" t="s">
        <v>20</v>
      </c>
      <c r="P71" s="19" t="s">
        <v>0</v>
      </c>
      <c r="Q71" s="20">
        <f>500-310</f>
        <v>190</v>
      </c>
      <c r="R71" s="20">
        <v>500</v>
      </c>
      <c r="S71" s="20">
        <v>500</v>
      </c>
      <c r="T71" s="20">
        <v>500</v>
      </c>
      <c r="U71" s="20">
        <v>500</v>
      </c>
      <c r="V71" s="20">
        <v>500</v>
      </c>
      <c r="W71" s="21">
        <f>SUM(Q71:V71)</f>
        <v>2690</v>
      </c>
      <c r="X71" s="22">
        <v>2019</v>
      </c>
    </row>
    <row r="72" spans="1:24" s="10" customForma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1"/>
    </row>
    <row r="73" spans="1:24" ht="12" customHeight="1" x14ac:dyDescent="0.25">
      <c r="X73" s="11" t="s">
        <v>5</v>
      </c>
    </row>
    <row r="74" spans="1:24" x14ac:dyDescent="0.25"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</row>
    <row r="75" spans="1:24" x14ac:dyDescent="0.25">
      <c r="A75" s="1" t="s">
        <v>4</v>
      </c>
    </row>
    <row r="76" spans="1:24" s="10" customForma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6"/>
      <c r="P76" s="7"/>
      <c r="Q76" s="8"/>
      <c r="R76" s="8"/>
      <c r="S76" s="8"/>
      <c r="T76" s="8"/>
      <c r="U76" s="8"/>
      <c r="V76" s="8"/>
      <c r="W76" s="8"/>
      <c r="X76" s="9"/>
    </row>
    <row r="77" spans="1:24" s="10" customFormat="1" ht="38.25" x14ac:dyDescent="0.25">
      <c r="A77" s="39"/>
      <c r="B77" s="39"/>
      <c r="C77" s="39"/>
      <c r="D77" s="39">
        <v>0</v>
      </c>
      <c r="E77" s="39">
        <v>4</v>
      </c>
      <c r="F77" s="39">
        <v>1</v>
      </c>
      <c r="G77" s="39">
        <v>0</v>
      </c>
      <c r="H77" s="39">
        <v>1</v>
      </c>
      <c r="I77" s="39">
        <v>1</v>
      </c>
      <c r="J77" s="39">
        <v>0</v>
      </c>
      <c r="K77" s="39">
        <v>0</v>
      </c>
      <c r="L77" s="39">
        <v>3</v>
      </c>
      <c r="M77" s="39">
        <v>0</v>
      </c>
      <c r="N77" s="39">
        <v>0</v>
      </c>
      <c r="O77" s="40" t="s">
        <v>7</v>
      </c>
      <c r="P77" s="41" t="s">
        <v>0</v>
      </c>
      <c r="Q77" s="42">
        <f>13066+25.336</f>
        <v>13091.335999999999</v>
      </c>
      <c r="R77" s="42">
        <v>10322</v>
      </c>
      <c r="S77" s="42">
        <v>11090</v>
      </c>
      <c r="T77" s="42">
        <v>11325</v>
      </c>
      <c r="U77" s="42">
        <v>11699</v>
      </c>
      <c r="V77" s="42">
        <v>12549</v>
      </c>
      <c r="W77" s="42">
        <f>SUM(Q77:V77)</f>
        <v>70076.335999999996</v>
      </c>
      <c r="X77" s="39">
        <v>2019</v>
      </c>
    </row>
    <row r="78" spans="1:24" s="10" customForma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s="10" customForma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1" t="s">
        <v>5</v>
      </c>
    </row>
    <row r="80" spans="1:24" x14ac:dyDescent="0.25">
      <c r="X80" s="11"/>
    </row>
    <row r="81" spans="1:24" x14ac:dyDescent="0.25">
      <c r="A81" s="1" t="s">
        <v>4</v>
      </c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</row>
    <row r="82" spans="1:24" customFormat="1" x14ac:dyDescent="0.25">
      <c r="A82" s="1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</row>
    <row r="83" spans="1:24" customFormat="1" ht="25.5" x14ac:dyDescent="0.25">
      <c r="A83" s="17">
        <v>0</v>
      </c>
      <c r="B83" s="17">
        <v>0</v>
      </c>
      <c r="C83" s="17">
        <v>9</v>
      </c>
      <c r="D83" s="17">
        <v>0</v>
      </c>
      <c r="E83" s="17">
        <v>4</v>
      </c>
      <c r="F83" s="17">
        <v>1</v>
      </c>
      <c r="G83" s="17">
        <v>0</v>
      </c>
      <c r="H83" s="17">
        <v>1</v>
      </c>
      <c r="I83" s="17">
        <v>1</v>
      </c>
      <c r="J83" s="17">
        <v>0</v>
      </c>
      <c r="K83" s="17">
        <v>0</v>
      </c>
      <c r="L83" s="17">
        <v>3</v>
      </c>
      <c r="M83" s="17" t="s">
        <v>1</v>
      </c>
      <c r="N83" s="17" t="s">
        <v>1</v>
      </c>
      <c r="O83" s="18" t="s">
        <v>6</v>
      </c>
      <c r="P83" s="19" t="s">
        <v>0</v>
      </c>
      <c r="Q83" s="20">
        <f>323+25.336</f>
        <v>348.33600000000001</v>
      </c>
      <c r="R83" s="20">
        <v>352</v>
      </c>
      <c r="S83" s="21">
        <v>320</v>
      </c>
      <c r="T83" s="20">
        <v>350</v>
      </c>
      <c r="U83" s="21">
        <v>350</v>
      </c>
      <c r="V83" s="21">
        <v>400</v>
      </c>
      <c r="W83" s="21">
        <f>SUM(Q83:V83)</f>
        <v>2120.3360000000002</v>
      </c>
      <c r="X83" s="22">
        <v>2019</v>
      </c>
    </row>
    <row r="84" spans="1:24" s="10" customFormat="1" x14ac:dyDescent="0.25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26"/>
      <c r="P84" s="51"/>
      <c r="Q84" s="53"/>
      <c r="R84" s="53"/>
      <c r="S84" s="53"/>
      <c r="T84" s="52"/>
      <c r="U84" s="53"/>
      <c r="V84" s="53"/>
      <c r="W84" s="53"/>
      <c r="X84" s="54"/>
    </row>
    <row r="85" spans="1:24" x14ac:dyDescent="0.25">
      <c r="X85" s="11" t="s">
        <v>5</v>
      </c>
    </row>
    <row r="86" spans="1:24" x14ac:dyDescent="0.25">
      <c r="Q86" s="2"/>
      <c r="R86" s="2"/>
      <c r="S86" s="12"/>
      <c r="T86" s="13"/>
      <c r="U86" s="13"/>
      <c r="V86" s="13"/>
      <c r="W86" s="14"/>
      <c r="X86" s="15"/>
    </row>
    <row r="87" spans="1:24" x14ac:dyDescent="0.25">
      <c r="Q87" s="2"/>
      <c r="R87" s="2"/>
      <c r="S87" s="12"/>
      <c r="T87" s="13"/>
      <c r="U87" s="13"/>
      <c r="V87" s="13"/>
      <c r="W87" s="14"/>
      <c r="X87" s="15"/>
    </row>
    <row r="88" spans="1:24" ht="15.75" x14ac:dyDescent="0.25">
      <c r="A88" s="16" t="s">
        <v>2</v>
      </c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 t="s">
        <v>3</v>
      </c>
    </row>
  </sheetData>
  <mergeCells count="1">
    <mergeCell ref="B74:X74"/>
  </mergeCells>
  <pageMargins left="0.25" right="0.25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 А. Тимофеев</dc:creator>
  <cp:lastModifiedBy>Сергей Ю. Новиков</cp:lastModifiedBy>
  <cp:lastPrinted>2014-12-12T06:57:54Z</cp:lastPrinted>
  <dcterms:created xsi:type="dcterms:W3CDTF">2014-01-17T12:21:10Z</dcterms:created>
  <dcterms:modified xsi:type="dcterms:W3CDTF">2014-12-23T15:01:08Z</dcterms:modified>
</cp:coreProperties>
</file>